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0" yWindow="525" windowWidth="10455" windowHeight="9825" tabRatio="692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'zmiana.aktywów'!$A$1:$J$26</definedName>
  </definedNames>
  <calcPr calcMode="autoNoTable" fullCalcOnLoad="1"/>
</workbook>
</file>

<file path=xl/sharedStrings.xml><?xml version="1.0" encoding="utf-8"?>
<sst xmlns="http://schemas.openxmlformats.org/spreadsheetml/2006/main" count="147" uniqueCount="90">
  <si>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</si>
  <si>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</si>
  <si>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</si>
  <si>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</si>
  <si>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</si>
  <si>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</si>
  <si>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</si>
  <si>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</si>
  <si>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</si>
  <si>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</si>
  <si>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</si>
  <si>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</si>
  <si>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</si>
  <si>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</si>
  <si>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</si>
  <si>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</si>
  <si>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</si>
  <si>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</si>
  <si>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</si>
  <si>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</si>
  <si>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</si>
  <si>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</si>
  <si>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</si>
  <si>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</si>
  <si>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</si>
  <si>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</si>
  <si>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</si>
  <si>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</si>
  <si>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</si>
  <si>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</si>
  <si>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</si>
  <si>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</si>
  <si>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</si>
  <si>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</si>
  <si>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</si>
  <si>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</si>
  <si>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D.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</si>
  <si>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</si>
  <si>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</si>
  <si>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</si>
  <si>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</si>
  <si>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</si>
  <si>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</si>
  <si>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</si>
  <si>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</si>
  <si>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</si>
  <si>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</si>
  <si>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</si>
  <si>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</si>
  <si>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</si>
  <si>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</si>
  <si>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Pożyczki</t>
  </si>
  <si>
    <t>Nieruchomości</t>
  </si>
  <si>
    <t>Depozyty bankowe</t>
  </si>
  <si>
    <t>Tytułem wypłat pozostałych świadczeń ubezpieczeniowych</t>
  </si>
  <si>
    <t>Nazwa ubezpieczeniowego funduszu kapitałowego: inwestujący w ARKA BZ WBK AKCJI FIO</t>
  </si>
  <si>
    <t xml:space="preserve"> 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</si>
  <si>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</si>
  <si>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</si>
  <si>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</si>
  <si>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</si>
  <si>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</si>
  <si>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</si>
  <si>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Koniec analogicznego okresu sprawozdawczego poprzedniego roku kalendarzowego</t>
  </si>
  <si>
    <t>Koniec bieżącego okresu sprawozdawczego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</si>
  <si>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</si>
  <si>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</si>
  <si>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</si>
  <si>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</si>
  <si>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Wynik netto z działalności inwestycyjnej</t>
  </si>
  <si>
    <t>Liczba jednostek rozrachunkowych:</t>
  </si>
  <si>
    <t>na początek okresu sprawozdawczego</t>
  </si>
  <si>
    <t>na koniec okresu sprawozdawczego</t>
  </si>
  <si>
    <t>Wartość jednostki rozrachunkowej: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</si>
  <si>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</si>
  <si>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</si>
  <si>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</si>
  <si>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</si>
  <si>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</si>
  <si>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</si>
  <si>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</si>
  <si>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</si>
  <si>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</si>
  <si>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Udział w aktywach netto funduszu (w %)</t>
  </si>
  <si>
    <t>I. Wartość Aktywów Netto Funduszu</t>
  </si>
  <si>
    <t>II. Zmiany Wartości Aktywów Netto Funduszu</t>
  </si>
  <si>
    <t>III. Liczba i wartość jednostek rozrachunkowych</t>
  </si>
  <si>
    <t>IV. Zestawienie Aktywów Netto Funduszu</t>
  </si>
  <si>
    <t>Inne papiery wartościowe o zmiennej kwocie dochodu</t>
  </si>
  <si>
    <t>sporządzone na dzień 30.06.2012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</si>
</sst>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#,##0.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3" fontId="0" fillId="0" borderId="10" xfId="0" applyNumberFormat="1" applyFont="1" applyBorder="1" applyAlignment="1" applyProtection="1">
      <alignment horizontal="center"/>
      <protection hidden="1"/>
    </xf>
    <xf numFmtId="10" fontId="1" fillId="0" borderId="10" xfId="52" applyNumberFormat="1" applyFont="1" applyBorder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4" fontId="1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wrapText="1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3" fontId="0" fillId="0" borderId="10" xfId="0" applyNumberFormat="1" applyFont="1" applyBorder="1" applyAlignment="1" applyProtection="1">
      <alignment horizontal="right"/>
      <protection hidden="1"/>
    </xf>
    <xf numFmtId="2" fontId="0" fillId="0" borderId="0" xfId="0" applyNumberFormat="1" applyFont="1" applyAlignment="1" applyProtection="1">
      <alignment/>
      <protection hidden="1"/>
    </xf>
    <xf numFmtId="2" fontId="0" fillId="0" borderId="10" xfId="0" applyNumberFormat="1" applyFont="1" applyBorder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166" fontId="0" fillId="0" borderId="10" xfId="0" applyNumberFormat="1" applyFont="1" applyBorder="1" applyAlignment="1" applyProtection="1">
      <alignment/>
      <protection hidden="1"/>
    </xf>
    <xf numFmtId="166" fontId="0" fillId="33" borderId="1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0" fillId="0" borderId="10" xfId="0" applyNumberFormat="1" applyFill="1" applyBorder="1" applyAlignment="1" applyProtection="1">
      <alignment horizontal="center" wrapText="1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ont="1" applyFill="1" applyBorder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wrapText="1"/>
      <protection hidden="1"/>
    </xf>
    <xf numFmtId="3" fontId="0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vertical="center" wrapText="1"/>
      <protection hidden="1"/>
    </xf>
    <xf numFmtId="3" fontId="0" fillId="0" borderId="0" xfId="0" applyNumberFormat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3" fontId="1" fillId="0" borderId="12" xfId="0" applyNumberFormat="1" applyFont="1" applyBorder="1" applyAlignment="1" applyProtection="1">
      <alignment wrapText="1"/>
      <protection hidden="1"/>
    </xf>
    <xf numFmtId="3" fontId="1" fillId="0" borderId="13" xfId="0" applyNumberFormat="1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4">
        <row r="9">
          <cell r="D9">
            <v>0</v>
          </cell>
        </row>
        <row r="65">
          <cell r="D65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B34" sqref="B34"/>
    </sheetView>
  </sheetViews>
  <sheetFormatPr defaultColWidth="9.00390625" defaultRowHeight="12.75"/>
  <cols>
    <col min="1" max="1" width="5.375" style="7" customWidth="1"/>
    <col min="2" max="2" width="47.125" style="7" customWidth="1"/>
    <col min="3" max="3" width="20.625" style="33" customWidth="1"/>
    <col min="4" max="4" width="16.00390625" style="33" customWidth="1"/>
    <col min="5" max="16384" width="9.125" style="7" customWidth="1"/>
  </cols>
  <sheetData>
    <row r="1" spans="1:4" s="5" customFormat="1" ht="12.75">
      <c r="A1" s="5" t="s">
        <v>13</v>
      </c>
      <c r="C1" s="43"/>
      <c r="D1" s="43"/>
    </row>
    <row r="2" spans="1:4" s="5" customFormat="1" ht="12.75">
      <c r="A2" s="17" t="s">
        <v>89</v>
      </c>
      <c r="C2" s="43"/>
      <c r="D2" s="43"/>
    </row>
    <row r="4" spans="1:4" s="5" customFormat="1" ht="12.75">
      <c r="A4" s="5" t="s">
        <v>14</v>
      </c>
      <c r="C4" s="43"/>
      <c r="D4" s="43"/>
    </row>
    <row r="5" spans="1:4" s="5" customFormat="1" ht="12.75">
      <c r="A5" s="5" t="s">
        <v>55</v>
      </c>
      <c r="C5" s="43"/>
      <c r="D5" s="43"/>
    </row>
    <row r="7" spans="1:4" s="3" customFormat="1" ht="12.75">
      <c r="A7" s="3" t="s">
        <v>84</v>
      </c>
      <c r="C7" s="41"/>
      <c r="D7" s="41"/>
    </row>
    <row r="9" spans="1:4" ht="63.75">
      <c r="A9" s="46" t="s">
        <v>12</v>
      </c>
      <c r="B9" s="46"/>
      <c r="C9" s="44" t="s">
        <v>63</v>
      </c>
      <c r="D9" s="44" t="s">
        <v>64</v>
      </c>
    </row>
    <row r="10" spans="1:4" s="3" customFormat="1" ht="12.75">
      <c r="A10" s="1" t="s">
        <v>0</v>
      </c>
      <c r="B10" s="8" t="s">
        <v>7</v>
      </c>
      <c r="C10" s="9">
        <v>445953.19</v>
      </c>
      <c r="D10" s="9">
        <f>SUM(D11:D16)</f>
        <v>324241.753455</v>
      </c>
    </row>
    <row r="11" spans="1:4" ht="12.75">
      <c r="A11" s="6" t="s">
        <v>1</v>
      </c>
      <c r="B11" s="10" t="s">
        <v>8</v>
      </c>
      <c r="C11" s="11">
        <v>445953.19</v>
      </c>
      <c r="D11" s="11">
        <v>324241.753455</v>
      </c>
    </row>
    <row r="12" spans="1:4" ht="12.75">
      <c r="A12" s="6" t="s">
        <v>2</v>
      </c>
      <c r="B12" s="10" t="s">
        <v>9</v>
      </c>
      <c r="C12" s="11">
        <v>0</v>
      </c>
      <c r="D12" s="11">
        <f>'[1]FK__11'!$D$213</f>
        <v>0</v>
      </c>
    </row>
    <row r="13" spans="1:4" ht="38.25">
      <c r="A13" s="18" t="s">
        <v>3</v>
      </c>
      <c r="B13" s="20" t="s">
        <v>57</v>
      </c>
      <c r="C13" s="11">
        <v>0</v>
      </c>
      <c r="D13" s="11">
        <v>0</v>
      </c>
    </row>
    <row r="14" spans="1:4" ht="12.75">
      <c r="A14" s="18" t="s">
        <v>4</v>
      </c>
      <c r="B14" s="19" t="s">
        <v>58</v>
      </c>
      <c r="C14" s="11">
        <v>0</v>
      </c>
      <c r="D14" s="11">
        <v>0</v>
      </c>
    </row>
    <row r="15" spans="1:4" ht="12.75">
      <c r="A15" s="21" t="s">
        <v>59</v>
      </c>
      <c r="B15" s="22" t="s">
        <v>60</v>
      </c>
      <c r="C15" s="11">
        <v>0</v>
      </c>
      <c r="D15" s="11">
        <v>0</v>
      </c>
    </row>
    <row r="16" spans="1:4" ht="12.75">
      <c r="A16" s="21" t="s">
        <v>61</v>
      </c>
      <c r="B16" s="22" t="s">
        <v>45</v>
      </c>
      <c r="C16" s="11">
        <v>0</v>
      </c>
      <c r="D16" s="11">
        <v>0</v>
      </c>
    </row>
    <row r="17" spans="1:4" s="3" customFormat="1" ht="12.75">
      <c r="A17" s="1" t="s">
        <v>5</v>
      </c>
      <c r="B17" s="8" t="s">
        <v>10</v>
      </c>
      <c r="C17" s="9">
        <v>0</v>
      </c>
      <c r="D17" s="9">
        <v>0</v>
      </c>
    </row>
    <row r="18" spans="1:4" ht="12.75">
      <c r="A18" s="6" t="s">
        <v>1</v>
      </c>
      <c r="B18" s="23" t="s">
        <v>60</v>
      </c>
      <c r="C18" s="11">
        <v>0</v>
      </c>
      <c r="D18" s="11">
        <v>0</v>
      </c>
    </row>
    <row r="19" spans="1:4" ht="38.25">
      <c r="A19" s="6" t="s">
        <v>2</v>
      </c>
      <c r="B19" s="20" t="s">
        <v>62</v>
      </c>
      <c r="C19" s="11">
        <v>0</v>
      </c>
      <c r="D19" s="11">
        <v>0</v>
      </c>
    </row>
    <row r="20" spans="1:4" ht="12.75">
      <c r="A20" s="6" t="s">
        <v>3</v>
      </c>
      <c r="B20" s="19" t="s">
        <v>45</v>
      </c>
      <c r="C20" s="11">
        <v>0</v>
      </c>
      <c r="D20" s="11">
        <v>0</v>
      </c>
    </row>
    <row r="21" spans="1:4" s="3" customFormat="1" ht="12.75">
      <c r="A21" s="1" t="s">
        <v>6</v>
      </c>
      <c r="B21" s="8" t="s">
        <v>11</v>
      </c>
      <c r="C21" s="9">
        <v>445953.19</v>
      </c>
      <c r="D21" s="9">
        <f>D10-D17</f>
        <v>324241.753455</v>
      </c>
    </row>
    <row r="37" ht="12.75">
      <c r="C37" s="45" t="s">
        <v>56</v>
      </c>
    </row>
  </sheetData>
  <sheetProtection password="C6EE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SheetLayoutView="100" zoomScalePageLayoutView="0" workbookViewId="0" topLeftCell="A1">
      <selection activeCell="D18" sqref="D18"/>
    </sheetView>
  </sheetViews>
  <sheetFormatPr defaultColWidth="9.00390625" defaultRowHeight="12.75"/>
  <cols>
    <col min="1" max="1" width="5.375" style="7" customWidth="1"/>
    <col min="2" max="2" width="54.875" style="7" customWidth="1"/>
    <col min="3" max="3" width="16.875" style="33" customWidth="1"/>
    <col min="4" max="4" width="14.25390625" style="36" customWidth="1"/>
    <col min="5" max="5" width="10.125" style="7" bestFit="1" customWidth="1"/>
    <col min="6" max="6" width="9.125" style="7" customWidth="1"/>
    <col min="7" max="7" width="10.125" style="7" bestFit="1" customWidth="1"/>
    <col min="8" max="16384" width="9.125" style="7" customWidth="1"/>
  </cols>
  <sheetData>
    <row r="1" ht="12.75">
      <c r="A1" s="7" t="s">
        <v>13</v>
      </c>
    </row>
    <row r="2" ht="12.75">
      <c r="A2" s="17" t="s">
        <v>89</v>
      </c>
    </row>
    <row r="4" ht="12.75">
      <c r="A4" s="7" t="s">
        <v>14</v>
      </c>
    </row>
    <row r="5" ht="12.75">
      <c r="A5" s="7" t="s">
        <v>55</v>
      </c>
    </row>
    <row r="7" spans="1:4" s="3" customFormat="1" ht="12.75">
      <c r="A7" s="3" t="s">
        <v>85</v>
      </c>
      <c r="C7" s="41"/>
      <c r="D7" s="37"/>
    </row>
    <row r="9" spans="1:4" ht="51">
      <c r="A9" s="46" t="s">
        <v>12</v>
      </c>
      <c r="B9" s="46"/>
      <c r="C9" s="42" t="s">
        <v>65</v>
      </c>
      <c r="D9" s="38" t="s">
        <v>66</v>
      </c>
    </row>
    <row r="10" spans="1:6" ht="25.5">
      <c r="A10" s="1" t="s">
        <v>15</v>
      </c>
      <c r="B10" s="2" t="s">
        <v>67</v>
      </c>
      <c r="C10" s="9">
        <v>430825.6064160018</v>
      </c>
      <c r="D10" s="39">
        <v>297997.1</v>
      </c>
      <c r="E10" s="33"/>
      <c r="F10" s="15"/>
    </row>
    <row r="11" spans="1:5" ht="12.75">
      <c r="A11" s="1" t="s">
        <v>16</v>
      </c>
      <c r="B11" s="8" t="s">
        <v>17</v>
      </c>
      <c r="C11" s="9">
        <v>47690.391</v>
      </c>
      <c r="D11" s="39">
        <f>D12-D16</f>
        <v>-509.1900000000096</v>
      </c>
      <c r="E11" s="15"/>
    </row>
    <row r="12" spans="1:4" s="3" customFormat="1" ht="12.75">
      <c r="A12" s="1" t="s">
        <v>0</v>
      </c>
      <c r="B12" s="8" t="s">
        <v>18</v>
      </c>
      <c r="C12" s="9">
        <v>74638.841</v>
      </c>
      <c r="D12" s="39">
        <f>SUM(D13:D15)</f>
        <v>40935.78999999999</v>
      </c>
    </row>
    <row r="13" spans="1:6" ht="12.75">
      <c r="A13" s="6" t="s">
        <v>1</v>
      </c>
      <c r="B13" s="10" t="s">
        <v>19</v>
      </c>
      <c r="C13" s="11">
        <v>74594.011</v>
      </c>
      <c r="D13" s="40">
        <f>41857.95-922.75</f>
        <v>40935.2</v>
      </c>
      <c r="F13" s="17"/>
    </row>
    <row r="14" spans="1:4" ht="12.75">
      <c r="A14" s="6" t="s">
        <v>2</v>
      </c>
      <c r="B14" s="19" t="s">
        <v>68</v>
      </c>
      <c r="C14" s="11">
        <v>0</v>
      </c>
      <c r="D14" s="40">
        <v>0</v>
      </c>
    </row>
    <row r="15" spans="1:6" ht="12.75">
      <c r="A15" s="6" t="s">
        <v>3</v>
      </c>
      <c r="B15" s="10" t="s">
        <v>20</v>
      </c>
      <c r="C15" s="11">
        <v>44.83</v>
      </c>
      <c r="D15" s="40">
        <v>0.59</v>
      </c>
      <c r="F15" s="17"/>
    </row>
    <row r="16" spans="1:4" s="3" customFormat="1" ht="12.75">
      <c r="A16" s="1" t="s">
        <v>5</v>
      </c>
      <c r="B16" s="8" t="s">
        <v>21</v>
      </c>
      <c r="C16" s="9">
        <v>26948.449999999997</v>
      </c>
      <c r="D16" s="39">
        <f>SUM(D17:D23)</f>
        <v>41444.98</v>
      </c>
    </row>
    <row r="17" spans="1:6" ht="12.75">
      <c r="A17" s="6" t="s">
        <v>1</v>
      </c>
      <c r="B17" s="4" t="s">
        <v>22</v>
      </c>
      <c r="C17" s="11">
        <v>16719.78</v>
      </c>
      <c r="D17" s="40">
        <f>29618.9+2362.27</f>
        <v>31981.170000000002</v>
      </c>
      <c r="F17" s="17"/>
    </row>
    <row r="18" spans="1:4" ht="12.75">
      <c r="A18" s="6" t="s">
        <v>2</v>
      </c>
      <c r="B18" s="4" t="s">
        <v>54</v>
      </c>
      <c r="C18" s="11">
        <v>0</v>
      </c>
      <c r="D18" s="40">
        <v>0</v>
      </c>
    </row>
    <row r="19" spans="1:4" ht="25.5">
      <c r="A19" s="6" t="s">
        <v>3</v>
      </c>
      <c r="B19" s="4" t="s">
        <v>23</v>
      </c>
      <c r="C19" s="11">
        <v>0</v>
      </c>
      <c r="D19" s="40">
        <v>0</v>
      </c>
    </row>
    <row r="20" spans="1:4" ht="12.75">
      <c r="A20" s="6" t="s">
        <v>4</v>
      </c>
      <c r="B20" s="4" t="s">
        <v>24</v>
      </c>
      <c r="C20" s="11">
        <v>0</v>
      </c>
      <c r="D20" s="40">
        <v>0</v>
      </c>
    </row>
    <row r="21" spans="1:6" ht="25.5">
      <c r="A21" s="6" t="s">
        <v>25</v>
      </c>
      <c r="B21" s="4" t="s">
        <v>29</v>
      </c>
      <c r="C21" s="11">
        <v>2911.55</v>
      </c>
      <c r="D21" s="40">
        <v>2150.39</v>
      </c>
      <c r="F21" s="17"/>
    </row>
    <row r="22" spans="1:4" ht="12.75">
      <c r="A22" s="6" t="s">
        <v>26</v>
      </c>
      <c r="B22" s="20" t="s">
        <v>38</v>
      </c>
      <c r="C22" s="11">
        <v>0</v>
      </c>
      <c r="D22" s="40">
        <v>0</v>
      </c>
    </row>
    <row r="23" spans="1:6" ht="12.75">
      <c r="A23" s="6" t="s">
        <v>27</v>
      </c>
      <c r="B23" s="4" t="s">
        <v>30</v>
      </c>
      <c r="C23" s="11">
        <v>7317.12</v>
      </c>
      <c r="D23" s="40">
        <f>400+8+6916.18-10.76</f>
        <v>7313.42</v>
      </c>
      <c r="E23" s="31"/>
      <c r="F23" s="17"/>
    </row>
    <row r="24" spans="1:4" s="3" customFormat="1" ht="12.75">
      <c r="A24" s="1" t="s">
        <v>32</v>
      </c>
      <c r="B24" s="2" t="s">
        <v>69</v>
      </c>
      <c r="C24" s="9">
        <v>-32562.81</v>
      </c>
      <c r="D24" s="39">
        <v>26753.839999999997</v>
      </c>
    </row>
    <row r="25" spans="1:7" s="3" customFormat="1" ht="12.75">
      <c r="A25" s="1" t="s">
        <v>36</v>
      </c>
      <c r="B25" s="8" t="s">
        <v>37</v>
      </c>
      <c r="C25" s="9">
        <v>445953.1874160018</v>
      </c>
      <c r="D25" s="39">
        <f>D10+D11+D24</f>
        <v>324241.75</v>
      </c>
      <c r="F25" s="16"/>
      <c r="G25" s="16"/>
    </row>
    <row r="26" ht="12.75">
      <c r="F26" s="17"/>
    </row>
  </sheetData>
  <sheetProtection password="C6EE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5.375" style="7" customWidth="1"/>
    <col min="2" max="2" width="54.875" style="7" customWidth="1"/>
    <col min="3" max="3" width="23.375" style="7" customWidth="1"/>
    <col min="4" max="4" width="14.25390625" style="7" customWidth="1"/>
    <col min="5" max="16384" width="9.125" style="7" customWidth="1"/>
  </cols>
  <sheetData>
    <row r="1" ht="12.75">
      <c r="A1" s="7" t="s">
        <v>13</v>
      </c>
    </row>
    <row r="2" ht="12.75">
      <c r="A2" s="17" t="s">
        <v>89</v>
      </c>
    </row>
    <row r="4" ht="12.75">
      <c r="A4" s="7" t="s">
        <v>14</v>
      </c>
    </row>
    <row r="5" ht="12.75">
      <c r="A5" s="7" t="s">
        <v>55</v>
      </c>
    </row>
    <row r="7" s="3" customFormat="1" ht="12.75">
      <c r="A7" s="3" t="s">
        <v>86</v>
      </c>
    </row>
    <row r="9" spans="1:4" ht="51">
      <c r="A9" s="46" t="s">
        <v>39</v>
      </c>
      <c r="B9" s="46"/>
      <c r="C9" s="24" t="s">
        <v>65</v>
      </c>
      <c r="D9" s="24" t="s">
        <v>66</v>
      </c>
    </row>
    <row r="10" spans="1:4" s="3" customFormat="1" ht="12.75">
      <c r="A10" s="1" t="s">
        <v>1</v>
      </c>
      <c r="B10" s="47" t="s">
        <v>70</v>
      </c>
      <c r="C10" s="48"/>
      <c r="D10" s="49"/>
    </row>
    <row r="11" spans="1:4" ht="12.75">
      <c r="A11" s="18" t="s">
        <v>1</v>
      </c>
      <c r="B11" s="20" t="s">
        <v>71</v>
      </c>
      <c r="C11" s="34">
        <v>10733.074400000045</v>
      </c>
      <c r="D11" s="35">
        <v>10899.6744</v>
      </c>
    </row>
    <row r="12" spans="1:4" ht="12.75">
      <c r="A12" s="18" t="s">
        <v>2</v>
      </c>
      <c r="B12" s="20" t="s">
        <v>72</v>
      </c>
      <c r="C12" s="34">
        <v>11946.241400000039</v>
      </c>
      <c r="D12" s="35">
        <v>10862.3703</v>
      </c>
    </row>
    <row r="13" spans="1:4" s="3" customFormat="1" ht="12.75">
      <c r="A13" s="1" t="s">
        <v>2</v>
      </c>
      <c r="B13" s="47" t="s">
        <v>73</v>
      </c>
      <c r="C13" s="48"/>
      <c r="D13" s="49"/>
    </row>
    <row r="14" spans="1:4" ht="12.75">
      <c r="A14" s="18" t="s">
        <v>1</v>
      </c>
      <c r="B14" s="20" t="s">
        <v>71</v>
      </c>
      <c r="C14" s="32">
        <v>40.14</v>
      </c>
      <c r="D14" s="32">
        <v>27.34</v>
      </c>
    </row>
    <row r="15" spans="1:4" ht="25.5">
      <c r="A15" s="18" t="s">
        <v>2</v>
      </c>
      <c r="B15" s="4" t="s">
        <v>40</v>
      </c>
      <c r="C15" s="32">
        <v>36.76</v>
      </c>
      <c r="D15" s="32">
        <v>27.07</v>
      </c>
    </row>
    <row r="16" spans="1:4" ht="25.5">
      <c r="A16" s="18" t="s">
        <v>3</v>
      </c>
      <c r="B16" s="4" t="s">
        <v>41</v>
      </c>
      <c r="C16" s="32">
        <v>41.04</v>
      </c>
      <c r="D16" s="32">
        <v>31.18</v>
      </c>
    </row>
    <row r="17" spans="1:4" ht="12.75">
      <c r="A17" s="18" t="s">
        <v>4</v>
      </c>
      <c r="B17" s="20" t="s">
        <v>72</v>
      </c>
      <c r="C17" s="32">
        <v>37.33</v>
      </c>
      <c r="D17" s="32">
        <v>29.85</v>
      </c>
    </row>
  </sheetData>
  <sheetProtection password="C6EE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B31" sqref="B31"/>
    </sheetView>
  </sheetViews>
  <sheetFormatPr defaultColWidth="9.00390625" defaultRowHeight="12.75"/>
  <cols>
    <col min="1" max="1" width="5.375" style="7" customWidth="1"/>
    <col min="2" max="2" width="59.75390625" style="7" customWidth="1"/>
    <col min="3" max="3" width="15.00390625" style="7" customWidth="1"/>
    <col min="4" max="4" width="14.25390625" style="7" customWidth="1"/>
    <col min="5" max="16384" width="9.125" style="7" customWidth="1"/>
  </cols>
  <sheetData>
    <row r="1" ht="12.75">
      <c r="A1" s="7" t="s">
        <v>13</v>
      </c>
    </row>
    <row r="2" ht="12.75">
      <c r="A2" s="17" t="s">
        <v>89</v>
      </c>
    </row>
    <row r="4" ht="12.75">
      <c r="A4" s="7" t="s">
        <v>14</v>
      </c>
    </row>
    <row r="5" ht="12.75">
      <c r="A5" s="7" t="s">
        <v>55</v>
      </c>
    </row>
    <row r="7" s="3" customFormat="1" ht="12.75">
      <c r="A7" s="3" t="s">
        <v>87</v>
      </c>
    </row>
    <row r="9" spans="1:4" ht="38.25">
      <c r="A9" s="50" t="s">
        <v>8</v>
      </c>
      <c r="B9" s="51"/>
      <c r="C9" s="12" t="s">
        <v>42</v>
      </c>
      <c r="D9" s="25" t="s">
        <v>83</v>
      </c>
    </row>
    <row r="10" spans="1:4" ht="12.75">
      <c r="A10" s="46">
        <v>1</v>
      </c>
      <c r="B10" s="46"/>
      <c r="C10" s="13">
        <v>2</v>
      </c>
      <c r="D10" s="13">
        <v>3</v>
      </c>
    </row>
    <row r="11" spans="1:4" ht="12.75">
      <c r="A11" s="1" t="s">
        <v>0</v>
      </c>
      <c r="B11" s="26" t="s">
        <v>74</v>
      </c>
      <c r="C11" s="30">
        <f>SUM(C12:C23)</f>
        <v>324241.753455</v>
      </c>
      <c r="D11" s="14">
        <f>C11/C28</f>
        <v>1</v>
      </c>
    </row>
    <row r="12" spans="1:4" s="3" customFormat="1" ht="40.5" customHeight="1">
      <c r="A12" s="1" t="s">
        <v>1</v>
      </c>
      <c r="B12" s="27" t="s">
        <v>44</v>
      </c>
      <c r="C12" s="9">
        <f>'[1]FK__11'!$D$133</f>
        <v>0</v>
      </c>
      <c r="D12" s="14">
        <f>C12/$C$11</f>
        <v>0</v>
      </c>
    </row>
    <row r="13" spans="1:4" s="3" customFormat="1" ht="28.5" customHeight="1">
      <c r="A13" s="1" t="s">
        <v>2</v>
      </c>
      <c r="B13" s="27" t="s">
        <v>43</v>
      </c>
      <c r="C13" s="9">
        <f>'[1]FK__11'!$D$149</f>
        <v>0</v>
      </c>
      <c r="D13" s="14">
        <f aca="true" t="shared" si="0" ref="D13:D31">C13/$C$11</f>
        <v>0</v>
      </c>
    </row>
    <row r="14" spans="1:4" s="3" customFormat="1" ht="12.75">
      <c r="A14" s="1" t="s">
        <v>3</v>
      </c>
      <c r="B14" s="27" t="s">
        <v>46</v>
      </c>
      <c r="C14" s="9">
        <f>'[1]FK__11'!$D$153</f>
        <v>0</v>
      </c>
      <c r="D14" s="14">
        <f t="shared" si="0"/>
        <v>0</v>
      </c>
    </row>
    <row r="15" spans="1:4" s="3" customFormat="1" ht="12.75">
      <c r="A15" s="1" t="s">
        <v>4</v>
      </c>
      <c r="B15" s="27" t="s">
        <v>47</v>
      </c>
      <c r="C15" s="28">
        <f>'[1]FK__11'!$D$65</f>
        <v>0</v>
      </c>
      <c r="D15" s="14">
        <f t="shared" si="0"/>
        <v>0</v>
      </c>
    </row>
    <row r="16" spans="1:4" s="3" customFormat="1" ht="12.75">
      <c r="A16" s="1" t="s">
        <v>25</v>
      </c>
      <c r="B16" s="27" t="s">
        <v>48</v>
      </c>
      <c r="C16" s="28">
        <f>'[1]FK__11'!$D$65</f>
        <v>0</v>
      </c>
      <c r="D16" s="14">
        <f t="shared" si="0"/>
        <v>0</v>
      </c>
    </row>
    <row r="17" spans="1:4" s="3" customFormat="1" ht="25.5">
      <c r="A17" s="1" t="s">
        <v>26</v>
      </c>
      <c r="B17" s="27" t="s">
        <v>49</v>
      </c>
      <c r="C17" s="28">
        <v>324241.753455</v>
      </c>
      <c r="D17" s="14">
        <f t="shared" si="0"/>
        <v>1</v>
      </c>
    </row>
    <row r="18" spans="1:4" s="3" customFormat="1" ht="38.25">
      <c r="A18" s="29" t="s">
        <v>27</v>
      </c>
      <c r="B18" s="27" t="s">
        <v>50</v>
      </c>
      <c r="C18" s="9">
        <f>'[1]FK__11'!$D$93</f>
        <v>0</v>
      </c>
      <c r="D18" s="14">
        <f t="shared" si="0"/>
        <v>0</v>
      </c>
    </row>
    <row r="19" spans="1:4" s="3" customFormat="1" ht="12.75">
      <c r="A19" s="29" t="s">
        <v>28</v>
      </c>
      <c r="B19" s="20" t="s">
        <v>88</v>
      </c>
      <c r="C19" s="9">
        <f>'[1]FK__11'!$D$117</f>
        <v>0</v>
      </c>
      <c r="D19" s="14">
        <f t="shared" si="0"/>
        <v>0</v>
      </c>
    </row>
    <row r="20" spans="1:4" s="3" customFormat="1" ht="12.75">
      <c r="A20" s="29" t="s">
        <v>31</v>
      </c>
      <c r="B20" s="27" t="s">
        <v>51</v>
      </c>
      <c r="C20" s="9">
        <f>'[1]FK__11'!$D$169</f>
        <v>0</v>
      </c>
      <c r="D20" s="14">
        <f t="shared" si="0"/>
        <v>0</v>
      </c>
    </row>
    <row r="21" spans="1:4" s="3" customFormat="1" ht="12.75">
      <c r="A21" s="29" t="s">
        <v>33</v>
      </c>
      <c r="B21" s="27" t="s">
        <v>52</v>
      </c>
      <c r="C21" s="9">
        <f>'[1]FK__11'!$D$9</f>
        <v>0</v>
      </c>
      <c r="D21" s="14">
        <f t="shared" si="0"/>
        <v>0</v>
      </c>
    </row>
    <row r="22" spans="1:4" s="3" customFormat="1" ht="12.75">
      <c r="A22" s="29" t="s">
        <v>34</v>
      </c>
      <c r="B22" s="27" t="s">
        <v>53</v>
      </c>
      <c r="C22" s="9">
        <f>'[1]FK__11'!$D$189</f>
        <v>0</v>
      </c>
      <c r="D22" s="14">
        <f t="shared" si="0"/>
        <v>0</v>
      </c>
    </row>
    <row r="23" spans="1:4" s="3" customFormat="1" ht="12.75">
      <c r="A23" s="29" t="s">
        <v>35</v>
      </c>
      <c r="B23" s="27" t="s">
        <v>75</v>
      </c>
      <c r="C23" s="9">
        <f>'[1]FK__11'!$D$193</f>
        <v>0</v>
      </c>
      <c r="D23" s="14">
        <f t="shared" si="0"/>
        <v>0</v>
      </c>
    </row>
    <row r="24" spans="1:4" s="3" customFormat="1" ht="38.25">
      <c r="A24" s="1" t="s">
        <v>5</v>
      </c>
      <c r="B24" s="2" t="s">
        <v>57</v>
      </c>
      <c r="C24" s="9">
        <v>0</v>
      </c>
      <c r="D24" s="14">
        <f t="shared" si="0"/>
        <v>0</v>
      </c>
    </row>
    <row r="25" spans="1:4" s="3" customFormat="1" ht="12.75">
      <c r="A25" s="1" t="s">
        <v>6</v>
      </c>
      <c r="B25" s="2" t="s">
        <v>9</v>
      </c>
      <c r="C25" s="9">
        <f>'[1]FK__11'!$D$213</f>
        <v>0</v>
      </c>
      <c r="D25" s="14">
        <f t="shared" si="0"/>
        <v>0</v>
      </c>
    </row>
    <row r="26" spans="1:4" s="3" customFormat="1" ht="12.75">
      <c r="A26" s="1" t="s">
        <v>76</v>
      </c>
      <c r="B26" s="2" t="s">
        <v>58</v>
      </c>
      <c r="C26" s="9">
        <f>'[1]FK__11'!$D$201</f>
        <v>0</v>
      </c>
      <c r="D26" s="14">
        <f t="shared" si="0"/>
        <v>0</v>
      </c>
    </row>
    <row r="27" spans="1:4" s="3" customFormat="1" ht="12.75">
      <c r="A27" s="1" t="s">
        <v>77</v>
      </c>
      <c r="B27" s="2" t="s">
        <v>10</v>
      </c>
      <c r="C27" s="9">
        <f>'[1]FK__11'!$D$225</f>
        <v>0</v>
      </c>
      <c r="D27" s="14">
        <f t="shared" si="0"/>
        <v>0</v>
      </c>
    </row>
    <row r="28" spans="1:4" s="3" customFormat="1" ht="12.75">
      <c r="A28" s="1" t="s">
        <v>78</v>
      </c>
      <c r="B28" s="2" t="s">
        <v>79</v>
      </c>
      <c r="C28" s="9">
        <f>C29</f>
        <v>324241.753455</v>
      </c>
      <c r="D28" s="14">
        <f t="shared" si="0"/>
        <v>1</v>
      </c>
    </row>
    <row r="29" spans="1:4" ht="12.75">
      <c r="A29" s="18" t="s">
        <v>1</v>
      </c>
      <c r="B29" s="20" t="s">
        <v>80</v>
      </c>
      <c r="C29" s="11">
        <f>C11</f>
        <v>324241.753455</v>
      </c>
      <c r="D29" s="14">
        <f t="shared" si="0"/>
        <v>1</v>
      </c>
    </row>
    <row r="30" spans="1:4" ht="12.75" customHeight="1">
      <c r="A30" s="18" t="s">
        <v>2</v>
      </c>
      <c r="B30" s="20" t="s">
        <v>81</v>
      </c>
      <c r="C30" s="11">
        <v>0</v>
      </c>
      <c r="D30" s="14">
        <f t="shared" si="0"/>
        <v>0</v>
      </c>
    </row>
    <row r="31" spans="1:4" ht="12.75">
      <c r="A31" s="18" t="s">
        <v>3</v>
      </c>
      <c r="B31" s="20" t="s">
        <v>82</v>
      </c>
      <c r="C31" s="11">
        <v>0</v>
      </c>
      <c r="D31" s="14">
        <f t="shared" si="0"/>
        <v>0</v>
      </c>
    </row>
  </sheetData>
  <sheetProtection password="C6EE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Windows User</cp:lastModifiedBy>
  <cp:lastPrinted>2012-02-13T14:12:15Z</cp:lastPrinted>
  <dcterms:created xsi:type="dcterms:W3CDTF">2004-07-12T07:41:28Z</dcterms:created>
  <dcterms:modified xsi:type="dcterms:W3CDTF">2014-05-11T11:24:33Z</dcterms:modified>
  <cp:category/>
  <cp:version/>
  <cp:contentType/>
  <cp:contentStatus/>
</cp:coreProperties>
</file>