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5" yWindow="180" windowWidth="12570" windowHeight="11100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fullCalcOnLoad="1"/>
</workbook>
</file>

<file path=xl/sharedStrings.xml><?xml version="1.0" encoding="utf-8"?>
<sst xmlns="http://schemas.openxmlformats.org/spreadsheetml/2006/main" count="146" uniqueCount="89">
  <si>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</si>
  <si>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</si>
  <si>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</si>
  <si>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</si>
  <si>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</si>
  <si>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</si>
  <si>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</si>
  <si>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</si>
  <si>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</si>
  <si>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</si>
  <si>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</si>
  <si>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</si>
  <si>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</si>
  <si>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</si>
  <si>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</si>
  <si>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</si>
  <si>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</si>
  <si>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</si>
  <si>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</si>
  <si>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</si>
  <si>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</si>
  <si>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</si>
  <si>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</si>
  <si>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</si>
  <si>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</si>
  <si>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</si>
  <si>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</si>
  <si>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</si>
  <si>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</si>
  <si>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</si>
  <si>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</si>
  <si>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</si>
  <si>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</si>
  <si>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</si>
  <si>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</si>
  <si>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</si>
  <si>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</si>
  <si>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</si>
  <si>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</si>
  <si>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</si>
  <si>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</si>
  <si>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</si>
  <si>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</si>
  <si>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</si>
  <si>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</si>
  <si>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</si>
  <si>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</si>
  <si>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</si>
  <si>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</si>
  <si>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</si>
  <si>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Pożyczki</t>
  </si>
  <si>
    <t>Nieruchomości</t>
  </si>
  <si>
    <t>Depozyty bankowe</t>
  </si>
  <si>
    <t>Tytułem wypłat pozostałych świadczeń ubezpieczeniowych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</si>
  <si>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</si>
  <si>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</si>
  <si>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</si>
  <si>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</si>
  <si>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</si>
  <si>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</si>
  <si>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</si>
  <si>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</si>
  <si>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</si>
  <si>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</si>
  <si>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</si>
  <si>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Wynik netto z działalności inwestycyjnej</t>
  </si>
  <si>
    <t>na początek okresu sprawozdawczego</t>
  </si>
  <si>
    <t>na koniec okresu sprawozdawczego</t>
  </si>
  <si>
    <t>Liczba jednostek rozrachunkowych:</t>
  </si>
  <si>
    <t>Wartość jednostki rozrachunkowej: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</si>
  <si>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</si>
  <si>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</si>
  <si>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</si>
  <si>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</si>
  <si>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</si>
  <si>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</si>
  <si>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</si>
  <si>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</si>
  <si>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</si>
  <si>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Zobowiązania wobec ubezpieczających, ubezpieczonych, uposażonych lub uprawnionych z umów ubezpieczenia</t>
  </si>
  <si>
    <t>Udział w aktywach netto funduszu (w %)</t>
  </si>
  <si>
    <t>I. Wartość Aktywów Netto Funduszu</t>
  </si>
  <si>
    <t>II. Zmiany Wartości Aktywów Netto Funduszu</t>
  </si>
  <si>
    <t>III. Liczba i wartość jednostek rozrachunkowych</t>
  </si>
  <si>
    <t>IV. Zestawienie Aktywów Netto Funduszu</t>
  </si>
  <si>
    <t>D.</t>
  </si>
  <si>
    <t>Inne papiery wartościowe o zmiennej kwocie dochodu</t>
  </si>
  <si>
    <t>sporządzone na dzień 30.06.2016</t>
  </si>
  <si>
    <t>Nazwa ubezpieczeniowego funduszu kapitałowego: UFK POLISA-ŻYCIE inwestujący w ARKA BZ WBK STABILNEGO WZROSTU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</si>
</sst>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#,##0.0"/>
    <numFmt numFmtId="168" formatCode="#,##0.000"/>
    <numFmt numFmtId="169" formatCode="0.000"/>
    <numFmt numFmtId="170" formatCode="0.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10" fontId="1" fillId="0" borderId="10" xfId="52" applyNumberFormat="1" applyFont="1" applyBorder="1" applyAlignment="1" applyProtection="1">
      <alignment/>
      <protection hidden="1"/>
    </xf>
    <xf numFmtId="4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10" fontId="0" fillId="0" borderId="10" xfId="52" applyNumberFormat="1" applyFont="1" applyBorder="1" applyAlignment="1" applyProtection="1">
      <alignment/>
      <protection hidden="1"/>
    </xf>
    <xf numFmtId="166" fontId="0" fillId="0" borderId="10" xfId="0" applyNumberFormat="1" applyFont="1" applyFill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0" fillId="0" borderId="10" xfId="0" applyNumberFormat="1" applyFill="1" applyBorder="1" applyAlignment="1" applyProtection="1">
      <alignment horizontal="center" wrapText="1"/>
      <protection hidden="1"/>
    </xf>
    <xf numFmtId="4" fontId="0" fillId="0" borderId="0" xfId="0" applyNumberFormat="1" applyFont="1" applyFill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3" fontId="0" fillId="0" borderId="10" xfId="0" applyNumberFormat="1" applyFont="1" applyFill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5">
        <row r="9">
          <cell r="D9">
            <v>0</v>
          </cell>
        </row>
        <row r="65">
          <cell r="D65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73">
          <cell r="D173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375" style="6" customWidth="1"/>
    <col min="2" max="2" width="66.875" style="6" customWidth="1"/>
    <col min="3" max="3" width="18.75390625" style="6" customWidth="1"/>
    <col min="4" max="4" width="17.00390625" style="6" customWidth="1"/>
    <col min="5" max="16384" width="9.125" style="6" customWidth="1"/>
  </cols>
  <sheetData>
    <row r="1" s="4" customFormat="1" ht="12.75">
      <c r="A1" s="4" t="s">
        <v>13</v>
      </c>
    </row>
    <row r="2" s="4" customFormat="1" ht="12.75">
      <c r="A2" s="15" t="s">
        <v>87</v>
      </c>
    </row>
    <row r="4" s="4" customFormat="1" ht="12.75">
      <c r="A4" s="4" t="s">
        <v>14</v>
      </c>
    </row>
    <row r="5" s="4" customFormat="1" ht="12.75">
      <c r="A5" s="43" t="s">
        <v>88</v>
      </c>
    </row>
    <row r="7" s="3" customFormat="1" ht="12.75">
      <c r="A7" s="3" t="s">
        <v>81</v>
      </c>
    </row>
    <row r="9" spans="1:4" ht="76.5">
      <c r="A9" s="44" t="s">
        <v>12</v>
      </c>
      <c r="B9" s="44"/>
      <c r="C9" s="16" t="s">
        <v>54</v>
      </c>
      <c r="D9" s="16" t="s">
        <v>55</v>
      </c>
    </row>
    <row r="10" spans="1:4" s="3" customFormat="1" ht="12.75">
      <c r="A10" s="1" t="s">
        <v>0</v>
      </c>
      <c r="B10" s="7" t="s">
        <v>7</v>
      </c>
      <c r="C10" s="30">
        <v>58255.75</v>
      </c>
      <c r="D10" s="30">
        <f>D11+D12+D14</f>
        <v>53571.39</v>
      </c>
    </row>
    <row r="11" spans="1:4" ht="12.75">
      <c r="A11" s="5" t="s">
        <v>1</v>
      </c>
      <c r="B11" s="8" t="s">
        <v>8</v>
      </c>
      <c r="C11" s="31">
        <v>58255.75</v>
      </c>
      <c r="D11" s="33">
        <v>53571.39</v>
      </c>
    </row>
    <row r="12" spans="1:4" ht="12.75">
      <c r="A12" s="5" t="s">
        <v>2</v>
      </c>
      <c r="B12" s="8" t="s">
        <v>9</v>
      </c>
      <c r="C12" s="31">
        <v>0</v>
      </c>
      <c r="D12" s="31">
        <v>0</v>
      </c>
    </row>
    <row r="13" spans="1:4" ht="38.25">
      <c r="A13" s="17" t="s">
        <v>3</v>
      </c>
      <c r="B13" s="18" t="s">
        <v>56</v>
      </c>
      <c r="C13" s="31">
        <v>0</v>
      </c>
      <c r="D13" s="31">
        <v>0</v>
      </c>
    </row>
    <row r="14" spans="1:4" ht="12.75">
      <c r="A14" s="17" t="s">
        <v>4</v>
      </c>
      <c r="B14" s="19" t="s">
        <v>57</v>
      </c>
      <c r="C14" s="31">
        <v>0</v>
      </c>
      <c r="D14" s="31">
        <v>0</v>
      </c>
    </row>
    <row r="15" spans="1:4" ht="12.75">
      <c r="A15" s="20" t="s">
        <v>58</v>
      </c>
      <c r="B15" s="21" t="s">
        <v>59</v>
      </c>
      <c r="C15" s="31">
        <v>0</v>
      </c>
      <c r="D15" s="31">
        <v>0</v>
      </c>
    </row>
    <row r="16" spans="1:4" ht="12.75">
      <c r="A16" s="20" t="s">
        <v>60</v>
      </c>
      <c r="B16" s="21" t="s">
        <v>44</v>
      </c>
      <c r="C16" s="31">
        <v>0</v>
      </c>
      <c r="D16" s="31">
        <v>0</v>
      </c>
    </row>
    <row r="17" spans="1:4" s="3" customFormat="1" ht="12.75">
      <c r="A17" s="1" t="s">
        <v>5</v>
      </c>
      <c r="B17" s="7" t="s">
        <v>10</v>
      </c>
      <c r="C17" s="30">
        <v>0</v>
      </c>
      <c r="D17" s="30">
        <v>0</v>
      </c>
    </row>
    <row r="18" spans="1:4" ht="12.75">
      <c r="A18" s="5" t="s">
        <v>1</v>
      </c>
      <c r="B18" s="26" t="s">
        <v>59</v>
      </c>
      <c r="C18" s="31">
        <v>0</v>
      </c>
      <c r="D18" s="31">
        <v>0</v>
      </c>
    </row>
    <row r="19" spans="1:4" ht="38.25">
      <c r="A19" s="5" t="s">
        <v>2</v>
      </c>
      <c r="B19" s="18" t="s">
        <v>79</v>
      </c>
      <c r="C19" s="31">
        <v>0</v>
      </c>
      <c r="D19" s="31">
        <v>0</v>
      </c>
    </row>
    <row r="20" spans="1:4" ht="12.75">
      <c r="A20" s="5" t="s">
        <v>3</v>
      </c>
      <c r="B20" s="19" t="s">
        <v>44</v>
      </c>
      <c r="C20" s="31">
        <v>0</v>
      </c>
      <c r="D20" s="31">
        <v>0</v>
      </c>
    </row>
    <row r="21" spans="1:4" s="3" customFormat="1" ht="12.75">
      <c r="A21" s="1" t="s">
        <v>6</v>
      </c>
      <c r="B21" s="7" t="s">
        <v>11</v>
      </c>
      <c r="C21" s="30">
        <v>58255.75</v>
      </c>
      <c r="D21" s="30">
        <f>D10-D17</f>
        <v>53571.39</v>
      </c>
    </row>
  </sheetData>
  <sheetProtection password="CC66" sheet="1"/>
  <mergeCells count="1">
    <mergeCell ref="A9:B9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view="pageBreakPreview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5.375" style="6" customWidth="1"/>
    <col min="2" max="2" width="70.625" style="6" customWidth="1"/>
    <col min="3" max="3" width="17.875" style="6" customWidth="1"/>
    <col min="4" max="4" width="14.25390625" style="36" customWidth="1"/>
    <col min="5" max="5" width="9.75390625" style="6" bestFit="1" customWidth="1"/>
    <col min="6" max="16384" width="9.125" style="6" customWidth="1"/>
  </cols>
  <sheetData>
    <row r="1" ht="12.75">
      <c r="A1" s="6" t="s">
        <v>13</v>
      </c>
    </row>
    <row r="2" ht="12.75">
      <c r="A2" s="15" t="s">
        <v>87</v>
      </c>
    </row>
    <row r="4" ht="12.75">
      <c r="A4" s="6" t="s">
        <v>14</v>
      </c>
    </row>
    <row r="5" ht="12.75">
      <c r="A5" s="43" t="s">
        <v>88</v>
      </c>
    </row>
    <row r="7" spans="1:4" s="3" customFormat="1" ht="12.75">
      <c r="A7" s="3" t="s">
        <v>82</v>
      </c>
      <c r="D7" s="37"/>
    </row>
    <row r="9" spans="1:4" ht="51">
      <c r="A9" s="44" t="s">
        <v>12</v>
      </c>
      <c r="B9" s="44"/>
      <c r="C9" s="22" t="s">
        <v>61</v>
      </c>
      <c r="D9" s="38" t="s">
        <v>62</v>
      </c>
    </row>
    <row r="10" spans="1:4" ht="25.5">
      <c r="A10" s="1" t="s">
        <v>15</v>
      </c>
      <c r="B10" s="2" t="s">
        <v>63</v>
      </c>
      <c r="C10" s="30">
        <v>61589.93</v>
      </c>
      <c r="D10" s="34">
        <v>59449.38</v>
      </c>
    </row>
    <row r="11" spans="1:6" ht="12.75">
      <c r="A11" s="1" t="s">
        <v>16</v>
      </c>
      <c r="B11" s="7" t="s">
        <v>17</v>
      </c>
      <c r="C11" s="34">
        <v>-2829.75</v>
      </c>
      <c r="D11" s="34">
        <f>D12-D16</f>
        <v>-5242.900000000002</v>
      </c>
      <c r="E11" s="27"/>
      <c r="F11" s="40"/>
    </row>
    <row r="12" spans="1:4" s="3" customFormat="1" ht="12.75">
      <c r="A12" s="1" t="s">
        <v>0</v>
      </c>
      <c r="B12" s="7" t="s">
        <v>18</v>
      </c>
      <c r="C12" s="34">
        <v>9436.920000000002</v>
      </c>
      <c r="D12" s="34">
        <f>SUM(D13:D15)</f>
        <v>5955.7</v>
      </c>
    </row>
    <row r="13" spans="1:6" ht="12.75">
      <c r="A13" s="5" t="s">
        <v>1</v>
      </c>
      <c r="B13" s="8" t="s">
        <v>19</v>
      </c>
      <c r="C13" s="35">
        <v>9378.300000000001</v>
      </c>
      <c r="D13" s="35">
        <f>6110-154.3</f>
        <v>5955.7</v>
      </c>
      <c r="F13" s="15"/>
    </row>
    <row r="14" spans="1:4" ht="12.75">
      <c r="A14" s="5" t="s">
        <v>2</v>
      </c>
      <c r="B14" s="19" t="s">
        <v>64</v>
      </c>
      <c r="C14" s="31">
        <v>0</v>
      </c>
      <c r="D14" s="35">
        <v>0</v>
      </c>
    </row>
    <row r="15" spans="1:4" ht="12.75">
      <c r="A15" s="5" t="s">
        <v>3</v>
      </c>
      <c r="B15" s="8" t="s">
        <v>20</v>
      </c>
      <c r="C15" s="31">
        <v>58.62</v>
      </c>
      <c r="D15" s="35">
        <v>0</v>
      </c>
    </row>
    <row r="16" spans="1:4" s="3" customFormat="1" ht="12.75">
      <c r="A16" s="1" t="s">
        <v>5</v>
      </c>
      <c r="B16" s="7" t="s">
        <v>21</v>
      </c>
      <c r="C16" s="34">
        <v>12266.670000000002</v>
      </c>
      <c r="D16" s="34">
        <f>SUM(D17:D23)</f>
        <v>11198.600000000002</v>
      </c>
    </row>
    <row r="17" spans="1:6" ht="12.75">
      <c r="A17" s="5" t="s">
        <v>1</v>
      </c>
      <c r="B17" s="9" t="s">
        <v>22</v>
      </c>
      <c r="C17" s="35">
        <v>11808.93</v>
      </c>
      <c r="D17" s="35">
        <v>10844.42</v>
      </c>
      <c r="F17" s="15"/>
    </row>
    <row r="18" spans="1:4" ht="12.75">
      <c r="A18" s="5" t="s">
        <v>2</v>
      </c>
      <c r="B18" s="9" t="s">
        <v>53</v>
      </c>
      <c r="C18" s="31">
        <v>0</v>
      </c>
      <c r="D18" s="35">
        <v>0</v>
      </c>
    </row>
    <row r="19" spans="1:4" ht="25.5">
      <c r="A19" s="5" t="s">
        <v>3</v>
      </c>
      <c r="B19" s="9" t="s">
        <v>23</v>
      </c>
      <c r="C19" s="31">
        <v>0</v>
      </c>
      <c r="D19" s="35">
        <v>0</v>
      </c>
    </row>
    <row r="20" spans="1:4" ht="12.75">
      <c r="A20" s="5" t="s">
        <v>4</v>
      </c>
      <c r="B20" s="9" t="s">
        <v>24</v>
      </c>
      <c r="C20" s="31">
        <v>0</v>
      </c>
      <c r="D20" s="35">
        <v>0</v>
      </c>
    </row>
    <row r="21" spans="1:6" ht="25.5">
      <c r="A21" s="5" t="s">
        <v>25</v>
      </c>
      <c r="B21" s="9" t="s">
        <v>29</v>
      </c>
      <c r="C21" s="35">
        <v>398.79</v>
      </c>
      <c r="D21" s="35">
        <v>353.78</v>
      </c>
      <c r="F21" s="15"/>
    </row>
    <row r="22" spans="1:4" ht="12.75">
      <c r="A22" s="5" t="s">
        <v>26</v>
      </c>
      <c r="B22" s="18" t="s">
        <v>37</v>
      </c>
      <c r="C22" s="31">
        <v>0</v>
      </c>
      <c r="D22" s="35">
        <v>0</v>
      </c>
    </row>
    <row r="23" spans="1:6" ht="12.75">
      <c r="A23" s="5" t="s">
        <v>27</v>
      </c>
      <c r="B23" s="9" t="s">
        <v>30</v>
      </c>
      <c r="C23" s="41">
        <v>58.949999999999996</v>
      </c>
      <c r="D23" s="41">
        <v>0.4000000000014552</v>
      </c>
      <c r="F23" s="15"/>
    </row>
    <row r="24" spans="1:4" s="3" customFormat="1" ht="12.75">
      <c r="A24" s="1" t="s">
        <v>32</v>
      </c>
      <c r="B24" s="2" t="s">
        <v>65</v>
      </c>
      <c r="C24" s="34">
        <v>-504.43</v>
      </c>
      <c r="D24" s="34">
        <v>-635.09</v>
      </c>
    </row>
    <row r="25" spans="1:6" s="3" customFormat="1" ht="12.75">
      <c r="A25" s="1" t="s">
        <v>85</v>
      </c>
      <c r="B25" s="7" t="s">
        <v>36</v>
      </c>
      <c r="C25" s="34">
        <v>58255.75</v>
      </c>
      <c r="D25" s="34">
        <f>D10+D11+D24</f>
        <v>53571.39</v>
      </c>
      <c r="F25" s="14"/>
    </row>
    <row r="26" spans="4:6" ht="12.75">
      <c r="D26" s="39"/>
      <c r="F26" s="27"/>
    </row>
    <row r="28" ht="12.75">
      <c r="D28" s="42"/>
    </row>
  </sheetData>
  <sheetProtection password="CC66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view="pageBreakPreview" zoomScaleSheetLayoutView="100" zoomScalePageLayoutView="0" workbookViewId="0" topLeftCell="A1">
      <selection activeCell="N28" sqref="N28"/>
    </sheetView>
  </sheetViews>
  <sheetFormatPr defaultColWidth="9.00390625" defaultRowHeight="12.75"/>
  <cols>
    <col min="1" max="1" width="5.375" style="6" customWidth="1"/>
    <col min="2" max="2" width="71.375" style="6" customWidth="1"/>
    <col min="3" max="3" width="17.125" style="6" customWidth="1"/>
    <col min="4" max="4" width="14.25390625" style="6" customWidth="1"/>
    <col min="5" max="16384" width="9.125" style="6" customWidth="1"/>
  </cols>
  <sheetData>
    <row r="1" ht="12.75">
      <c r="A1" s="6" t="s">
        <v>13</v>
      </c>
    </row>
    <row r="2" ht="12.75">
      <c r="A2" s="15" t="s">
        <v>87</v>
      </c>
    </row>
    <row r="4" ht="12.75">
      <c r="A4" s="6" t="s">
        <v>14</v>
      </c>
    </row>
    <row r="5" ht="12.75">
      <c r="A5" s="43" t="s">
        <v>88</v>
      </c>
    </row>
    <row r="7" s="3" customFormat="1" ht="12.75">
      <c r="A7" s="3" t="s">
        <v>83</v>
      </c>
    </row>
    <row r="9" spans="1:4" ht="51">
      <c r="A9" s="44" t="s">
        <v>38</v>
      </c>
      <c r="B9" s="44"/>
      <c r="C9" s="22" t="s">
        <v>61</v>
      </c>
      <c r="D9" s="22" t="s">
        <v>62</v>
      </c>
    </row>
    <row r="10" spans="1:4" s="3" customFormat="1" ht="12.75">
      <c r="A10" s="1" t="s">
        <v>1</v>
      </c>
      <c r="B10" s="45" t="s">
        <v>68</v>
      </c>
      <c r="C10" s="46"/>
      <c r="D10" s="47"/>
    </row>
    <row r="11" spans="1:4" ht="12.75">
      <c r="A11" s="17" t="s">
        <v>1</v>
      </c>
      <c r="B11" s="18" t="s">
        <v>66</v>
      </c>
      <c r="C11" s="29">
        <v>2005.5333</v>
      </c>
      <c r="D11" s="29">
        <v>2013.868</v>
      </c>
    </row>
    <row r="12" spans="1:4" ht="12.75">
      <c r="A12" s="17" t="s">
        <v>2</v>
      </c>
      <c r="B12" s="18" t="s">
        <v>67</v>
      </c>
      <c r="C12" s="29">
        <v>1913.161</v>
      </c>
      <c r="D12" s="29">
        <v>1828.9993</v>
      </c>
    </row>
    <row r="13" spans="1:4" s="3" customFormat="1" ht="12.75">
      <c r="A13" s="1" t="s">
        <v>2</v>
      </c>
      <c r="B13" s="45" t="s">
        <v>69</v>
      </c>
      <c r="C13" s="46"/>
      <c r="D13" s="47"/>
    </row>
    <row r="14" spans="1:4" ht="12.75">
      <c r="A14" s="17" t="s">
        <v>1</v>
      </c>
      <c r="B14" s="18" t="s">
        <v>66</v>
      </c>
      <c r="C14" s="13">
        <v>30.71</v>
      </c>
      <c r="D14" s="13">
        <v>29.52</v>
      </c>
    </row>
    <row r="15" spans="1:4" ht="25.5">
      <c r="A15" s="17" t="s">
        <v>2</v>
      </c>
      <c r="B15" s="9" t="s">
        <v>39</v>
      </c>
      <c r="C15" s="12">
        <v>30.38</v>
      </c>
      <c r="D15" s="12">
        <v>28.37</v>
      </c>
    </row>
    <row r="16" spans="1:4" ht="25.5">
      <c r="A16" s="17" t="s">
        <v>3</v>
      </c>
      <c r="B16" s="9" t="s">
        <v>40</v>
      </c>
      <c r="C16" s="13">
        <v>31.84</v>
      </c>
      <c r="D16" s="13">
        <v>29.9</v>
      </c>
    </row>
    <row r="17" spans="1:4" ht="12.75">
      <c r="A17" s="17" t="s">
        <v>4</v>
      </c>
      <c r="B17" s="18" t="s">
        <v>67</v>
      </c>
      <c r="C17" s="12">
        <v>30.45</v>
      </c>
      <c r="D17" s="12">
        <v>29.29</v>
      </c>
    </row>
    <row r="20" spans="3:4" ht="12.75">
      <c r="C20" s="27"/>
      <c r="D20" s="27"/>
    </row>
    <row r="21" spans="3:4" ht="12.75">
      <c r="C21" s="27"/>
      <c r="D21" s="27"/>
    </row>
  </sheetData>
  <sheetProtection password="CC66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view="pageBreakPreview" zoomScaleSheetLayoutView="100" zoomScalePageLayoutView="0" workbookViewId="0" topLeftCell="A1">
      <selection activeCell="G17" sqref="G17"/>
    </sheetView>
  </sheetViews>
  <sheetFormatPr defaultColWidth="9.00390625" defaultRowHeight="12.75"/>
  <cols>
    <col min="1" max="1" width="5.375" style="6" customWidth="1"/>
    <col min="2" max="2" width="73.625" style="6" customWidth="1"/>
    <col min="3" max="3" width="15.00390625" style="6" customWidth="1"/>
    <col min="4" max="4" width="14.25390625" style="6" customWidth="1"/>
    <col min="5" max="16384" width="9.125" style="6" customWidth="1"/>
  </cols>
  <sheetData>
    <row r="1" ht="12.75">
      <c r="A1" s="6" t="s">
        <v>13</v>
      </c>
    </row>
    <row r="2" ht="12.75">
      <c r="A2" s="15" t="s">
        <v>87</v>
      </c>
    </row>
    <row r="4" ht="12.75">
      <c r="A4" s="6" t="s">
        <v>14</v>
      </c>
    </row>
    <row r="5" ht="12.75">
      <c r="A5" s="43" t="s">
        <v>88</v>
      </c>
    </row>
    <row r="7" s="3" customFormat="1" ht="12.75">
      <c r="A7" s="3" t="s">
        <v>84</v>
      </c>
    </row>
    <row r="9" spans="1:4" ht="38.25">
      <c r="A9" s="48" t="s">
        <v>8</v>
      </c>
      <c r="B9" s="49"/>
      <c r="C9" s="10" t="s">
        <v>41</v>
      </c>
      <c r="D9" s="16" t="s">
        <v>80</v>
      </c>
    </row>
    <row r="10" spans="1:4" ht="12.75">
      <c r="A10" s="44">
        <v>1</v>
      </c>
      <c r="B10" s="44"/>
      <c r="C10" s="5">
        <v>2</v>
      </c>
      <c r="D10" s="5">
        <v>3</v>
      </c>
    </row>
    <row r="11" spans="1:4" ht="12.75">
      <c r="A11" s="17" t="s">
        <v>0</v>
      </c>
      <c r="B11" s="23" t="s">
        <v>70</v>
      </c>
      <c r="C11" s="32">
        <f>SUM(C12:C23)</f>
        <v>53571.39</v>
      </c>
      <c r="D11" s="11">
        <f>C11/C28</f>
        <v>1</v>
      </c>
    </row>
    <row r="12" spans="1:4" s="3" customFormat="1" ht="40.5" customHeight="1">
      <c r="A12" s="24" t="s">
        <v>1</v>
      </c>
      <c r="B12" s="25" t="s">
        <v>43</v>
      </c>
      <c r="C12" s="33">
        <f>'[1]FK__12'!$D$133</f>
        <v>0</v>
      </c>
      <c r="D12" s="28">
        <f>C12/$C$11</f>
        <v>0</v>
      </c>
    </row>
    <row r="13" spans="1:4" s="3" customFormat="1" ht="28.5" customHeight="1">
      <c r="A13" s="24" t="s">
        <v>2</v>
      </c>
      <c r="B13" s="25" t="s">
        <v>42</v>
      </c>
      <c r="C13" s="33">
        <f>'[1]FK__12'!$D$149</f>
        <v>0</v>
      </c>
      <c r="D13" s="28">
        <f aca="true" t="shared" si="0" ref="D13:D31">C13/$C$11</f>
        <v>0</v>
      </c>
    </row>
    <row r="14" spans="1:4" s="3" customFormat="1" ht="12.75">
      <c r="A14" s="24" t="s">
        <v>3</v>
      </c>
      <c r="B14" s="25" t="s">
        <v>45</v>
      </c>
      <c r="C14" s="33">
        <f>'[1]FK__12'!$D$153</f>
        <v>0</v>
      </c>
      <c r="D14" s="28">
        <f t="shared" si="0"/>
        <v>0</v>
      </c>
    </row>
    <row r="15" spans="1:4" s="3" customFormat="1" ht="12.75">
      <c r="A15" s="24" t="s">
        <v>4</v>
      </c>
      <c r="B15" s="25" t="s">
        <v>46</v>
      </c>
      <c r="C15" s="33">
        <f>'[1]FK__12'!$D$65</f>
        <v>0</v>
      </c>
      <c r="D15" s="28">
        <f t="shared" si="0"/>
        <v>0</v>
      </c>
    </row>
    <row r="16" spans="1:4" s="3" customFormat="1" ht="12.75">
      <c r="A16" s="24" t="s">
        <v>25</v>
      </c>
      <c r="B16" s="25" t="s">
        <v>47</v>
      </c>
      <c r="C16" s="33">
        <f>'[1]FK__12'!$D$65</f>
        <v>0</v>
      </c>
      <c r="D16" s="28">
        <f t="shared" si="0"/>
        <v>0</v>
      </c>
    </row>
    <row r="17" spans="1:4" s="3" customFormat="1" ht="25.5">
      <c r="A17" s="24" t="s">
        <v>26</v>
      </c>
      <c r="B17" s="25" t="s">
        <v>48</v>
      </c>
      <c r="C17" s="31">
        <f>aktywa!D11</f>
        <v>53571.39</v>
      </c>
      <c r="D17" s="28">
        <f t="shared" si="0"/>
        <v>1</v>
      </c>
    </row>
    <row r="18" spans="1:4" s="3" customFormat="1" ht="38.25">
      <c r="A18" s="24" t="s">
        <v>27</v>
      </c>
      <c r="B18" s="25" t="s">
        <v>49</v>
      </c>
      <c r="C18" s="33">
        <f>'[1]FK__12'!$D$93</f>
        <v>0</v>
      </c>
      <c r="D18" s="28">
        <f t="shared" si="0"/>
        <v>0</v>
      </c>
    </row>
    <row r="19" spans="1:4" s="3" customFormat="1" ht="12.75">
      <c r="A19" s="24" t="s">
        <v>28</v>
      </c>
      <c r="B19" s="18" t="s">
        <v>86</v>
      </c>
      <c r="C19" s="33">
        <f>'[1]FK__12'!$D$117</f>
        <v>0</v>
      </c>
      <c r="D19" s="28">
        <f t="shared" si="0"/>
        <v>0</v>
      </c>
    </row>
    <row r="20" spans="1:4" s="3" customFormat="1" ht="12.75">
      <c r="A20" s="24" t="s">
        <v>31</v>
      </c>
      <c r="B20" s="25" t="s">
        <v>50</v>
      </c>
      <c r="C20" s="33">
        <f>'[1]FK__12'!$D$173</f>
        <v>0</v>
      </c>
      <c r="D20" s="28">
        <f t="shared" si="0"/>
        <v>0</v>
      </c>
    </row>
    <row r="21" spans="1:4" s="3" customFormat="1" ht="12.75">
      <c r="A21" s="24" t="s">
        <v>33</v>
      </c>
      <c r="B21" s="25" t="s">
        <v>51</v>
      </c>
      <c r="C21" s="33">
        <f>'[1]FK__12'!$D$9</f>
        <v>0</v>
      </c>
      <c r="D21" s="28">
        <f t="shared" si="0"/>
        <v>0</v>
      </c>
    </row>
    <row r="22" spans="1:4" s="3" customFormat="1" ht="12.75">
      <c r="A22" s="24" t="s">
        <v>34</v>
      </c>
      <c r="B22" s="25" t="s">
        <v>52</v>
      </c>
      <c r="C22" s="33">
        <f>'[1]FK__12'!$D$189</f>
        <v>0</v>
      </c>
      <c r="D22" s="28">
        <f t="shared" si="0"/>
        <v>0</v>
      </c>
    </row>
    <row r="23" spans="1:4" s="3" customFormat="1" ht="12.75">
      <c r="A23" s="17" t="s">
        <v>35</v>
      </c>
      <c r="B23" s="25" t="s">
        <v>71</v>
      </c>
      <c r="C23" s="33">
        <f>'[1]FK__12'!$D$193</f>
        <v>0</v>
      </c>
      <c r="D23" s="28">
        <f t="shared" si="0"/>
        <v>0</v>
      </c>
    </row>
    <row r="24" spans="1:4" s="3" customFormat="1" ht="38.25">
      <c r="A24" s="1" t="s">
        <v>5</v>
      </c>
      <c r="B24" s="2" t="s">
        <v>56</v>
      </c>
      <c r="C24" s="30">
        <v>0</v>
      </c>
      <c r="D24" s="11">
        <f t="shared" si="0"/>
        <v>0</v>
      </c>
    </row>
    <row r="25" spans="1:4" s="3" customFormat="1" ht="12.75">
      <c r="A25" s="1" t="s">
        <v>6</v>
      </c>
      <c r="B25" s="2" t="s">
        <v>9</v>
      </c>
      <c r="C25" s="30">
        <f>'[1]FK__12'!$D$213</f>
        <v>0</v>
      </c>
      <c r="D25" s="11">
        <f t="shared" si="0"/>
        <v>0</v>
      </c>
    </row>
    <row r="26" spans="1:4" s="3" customFormat="1" ht="12.75">
      <c r="A26" s="1" t="s">
        <v>72</v>
      </c>
      <c r="B26" s="2" t="s">
        <v>57</v>
      </c>
      <c r="C26" s="30">
        <f>'[1]FK__12'!$D$201</f>
        <v>0</v>
      </c>
      <c r="D26" s="11">
        <f t="shared" si="0"/>
        <v>0</v>
      </c>
    </row>
    <row r="27" spans="1:4" s="3" customFormat="1" ht="12.75">
      <c r="A27" s="1" t="s">
        <v>73</v>
      </c>
      <c r="B27" s="2" t="s">
        <v>10</v>
      </c>
      <c r="C27" s="30">
        <f>'[1]FK__12'!$D$225</f>
        <v>0</v>
      </c>
      <c r="D27" s="11">
        <f t="shared" si="0"/>
        <v>0</v>
      </c>
    </row>
    <row r="28" spans="1:4" s="3" customFormat="1" ht="12.75">
      <c r="A28" s="1" t="s">
        <v>74</v>
      </c>
      <c r="B28" s="2" t="s">
        <v>75</v>
      </c>
      <c r="C28" s="30">
        <f>C11</f>
        <v>53571.39</v>
      </c>
      <c r="D28" s="11">
        <f t="shared" si="0"/>
        <v>1</v>
      </c>
    </row>
    <row r="29" spans="1:4" ht="12.75">
      <c r="A29" s="17" t="s">
        <v>1</v>
      </c>
      <c r="B29" s="18" t="s">
        <v>76</v>
      </c>
      <c r="C29" s="31">
        <f>C11</f>
        <v>53571.39</v>
      </c>
      <c r="D29" s="28">
        <f t="shared" si="0"/>
        <v>1</v>
      </c>
    </row>
    <row r="30" spans="1:4" ht="12.75" customHeight="1">
      <c r="A30" s="17" t="s">
        <v>2</v>
      </c>
      <c r="B30" s="18" t="s">
        <v>77</v>
      </c>
      <c r="C30" s="31">
        <v>0</v>
      </c>
      <c r="D30" s="28">
        <f t="shared" si="0"/>
        <v>0</v>
      </c>
    </row>
    <row r="31" spans="1:4" ht="12.75">
      <c r="A31" s="17" t="s">
        <v>3</v>
      </c>
      <c r="B31" s="18" t="s">
        <v>78</v>
      </c>
      <c r="C31" s="31">
        <v>0</v>
      </c>
      <c r="D31" s="28">
        <f t="shared" si="0"/>
        <v>0</v>
      </c>
    </row>
  </sheetData>
  <sheetProtection password="CC66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Jarzabski, Kamil</cp:lastModifiedBy>
  <cp:lastPrinted>2012-02-16T11:49:43Z</cp:lastPrinted>
  <dcterms:created xsi:type="dcterms:W3CDTF">2004-07-12T07:41:28Z</dcterms:created>
  <dcterms:modified xsi:type="dcterms:W3CDTF">2016-07-15T10:37:48Z</dcterms:modified>
  <cp:category/>
  <cp:version/>
  <cp:contentType/>
  <cp:contentStatus/>
</cp:coreProperties>
</file>